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960" windowHeight="8730"/>
  </bookViews>
  <sheets>
    <sheet name="A_ 2 Endplatten" sheetId="1" r:id="rId1"/>
    <sheet name="B_1 Griff und 1 Endplatte" sheetId="2" r:id="rId2"/>
    <sheet name="C_1 Griff und mittiges Schloss" sheetId="3" r:id="rId3"/>
  </sheets>
  <calcPr calcId="145621"/>
</workbook>
</file>

<file path=xl/calcChain.xml><?xml version="1.0" encoding="utf-8"?>
<calcChain xmlns="http://schemas.openxmlformats.org/spreadsheetml/2006/main">
  <c r="P1" i="1" l="1"/>
  <c r="J38" i="1" l="1"/>
  <c r="J35" i="1"/>
  <c r="R1" i="3"/>
  <c r="K38" i="3" l="1"/>
  <c r="K41" i="3" s="1"/>
  <c r="P1" i="2"/>
  <c r="J35" i="2" s="1"/>
  <c r="J38" i="2" l="1"/>
</calcChain>
</file>

<file path=xl/sharedStrings.xml><?xml version="1.0" encoding="utf-8"?>
<sst xmlns="http://schemas.openxmlformats.org/spreadsheetml/2006/main" count="50" uniqueCount="21">
  <si>
    <t>Benutzer-Eingabe</t>
  </si>
  <si>
    <t>Auto-Berechnung</t>
  </si>
  <si>
    <t>(mm)</t>
  </si>
  <si>
    <t>Gewünschte Überlappung</t>
  </si>
  <si>
    <t>Lichte Öffnung</t>
  </si>
  <si>
    <t>Überlappung der Schiebetür durch das Schloß in der Mitte</t>
  </si>
  <si>
    <t>Glas</t>
  </si>
  <si>
    <t>Profil</t>
  </si>
  <si>
    <t>Profillänge (ohne Endplatte)</t>
  </si>
  <si>
    <t>Glasbreite</t>
  </si>
  <si>
    <t>Info</t>
  </si>
  <si>
    <t>Glasbeite</t>
  </si>
  <si>
    <t>Profillänge (ohne Endplatte und Griff)</t>
  </si>
  <si>
    <t>l</t>
  </si>
  <si>
    <t>Profillänge (ohne Griff und Schloß)</t>
  </si>
  <si>
    <t>L</t>
  </si>
  <si>
    <t>b</t>
  </si>
  <si>
    <t>Willach übernimmt keine Haftung für eventuelle Schäden jeglicher Art, die aus der Benutzung dieses Profil- und Glasmaßrechners entstehen könnten. (Stand 27.08.2015 Rev. 2)</t>
  </si>
  <si>
    <t>Robustus: Glasbreiten- und Profillängenberechnung 
für Schiebetüren mit je 2 Endplatten</t>
  </si>
  <si>
    <t>Robustus: Glasbreiten- und Profillängenberechnung 
für Schiebetüren mit je 1 Griff und 1 Endplatte</t>
  </si>
  <si>
    <t>Robustus: Glasbreiten- und Profillängenberechnung 
für Schiebetüren mit je 1 Griff und Schloss in der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</si>
</sst>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/>
    <xf numFmtId="0" fontId="1" fillId="3" borderId="15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5" borderId="10" xfId="0" applyFont="1" applyFill="1" applyBorder="1" applyAlignment="1" applyProtection="1"/>
    <xf numFmtId="0" fontId="6" fillId="5" borderId="16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/>
    </xf>
    <xf numFmtId="0" fontId="7" fillId="5" borderId="16" xfId="0" applyFont="1" applyFill="1" applyBorder="1" applyAlignment="1" applyProtection="1">
      <alignment horizontal="left"/>
    </xf>
    <xf numFmtId="0" fontId="6" fillId="5" borderId="16" xfId="0" applyFont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0" fontId="1" fillId="0" borderId="17" xfId="0" applyFont="1" applyBorder="1"/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left" wrapText="1"/>
    </xf>
    <xf numFmtId="0" fontId="6" fillId="5" borderId="11" xfId="0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5" borderId="0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22" name="Gruppieren 3"/>
        <xdr:cNvGrpSpPr>
          <a:grpSpLocks/>
        </xdr:cNvGrpSpPr>
      </xdr:nvGrpSpPr>
      <xdr:grpSpPr bwMode="auto">
        <a:xfrm>
          <a:off x="6238875" y="114300"/>
          <a:ext cx="3771900" cy="647700"/>
          <a:chOff x="668830" y="4564777"/>
          <a:chExt cx="3771511" cy="670647"/>
        </a:xfrm>
      </xdr:grpSpPr>
      <xdr:pic>
        <xdr:nvPicPr>
          <xdr:cNvPr id="23" name="Grafik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Textfeld 23"/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0</xdr:col>
      <xdr:colOff>0</xdr:colOff>
      <xdr:row>40</xdr:row>
      <xdr:rowOff>171449</xdr:rowOff>
    </xdr:from>
    <xdr:to>
      <xdr:col>3</xdr:col>
      <xdr:colOff>495300</xdr:colOff>
      <xdr:row>40</xdr:row>
      <xdr:rowOff>455819</xdr:rowOff>
    </xdr:to>
    <xdr:pic>
      <xdr:nvPicPr>
        <xdr:cNvPr id="10" name="Grafi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0" y="8258174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38100</xdr:rowOff>
    </xdr:from>
    <xdr:to>
      <xdr:col>12</xdr:col>
      <xdr:colOff>419100</xdr:colOff>
      <xdr:row>21</xdr:row>
      <xdr:rowOff>47625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076325"/>
          <a:ext cx="8039100" cy="343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114300</xdr:rowOff>
    </xdr:from>
    <xdr:to>
      <xdr:col>13</xdr:col>
      <xdr:colOff>685800</xdr:colOff>
      <xdr:row>1</xdr:row>
      <xdr:rowOff>47625</xdr:rowOff>
    </xdr:to>
    <xdr:grpSp>
      <xdr:nvGrpSpPr>
        <xdr:cNvPr id="7" name="Gruppieren 3"/>
        <xdr:cNvGrpSpPr>
          <a:grpSpLocks/>
        </xdr:cNvGrpSpPr>
      </xdr:nvGrpSpPr>
      <xdr:grpSpPr bwMode="auto">
        <a:xfrm>
          <a:off x="6239741" y="114300"/>
          <a:ext cx="3771900" cy="652030"/>
          <a:chOff x="668830" y="4564777"/>
          <a:chExt cx="3771511" cy="670647"/>
        </a:xfrm>
      </xdr:grpSpPr>
      <xdr:pic>
        <xdr:nvPicPr>
          <xdr:cNvPr id="8" name="Grafik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/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1</xdr:col>
      <xdr:colOff>38100</xdr:colOff>
      <xdr:row>41</xdr:row>
      <xdr:rowOff>209550</xdr:rowOff>
    </xdr:from>
    <xdr:to>
      <xdr:col>3</xdr:col>
      <xdr:colOff>714375</xdr:colOff>
      <xdr:row>41</xdr:row>
      <xdr:rowOff>493920</xdr:rowOff>
    </xdr:to>
    <xdr:pic>
      <xdr:nvPicPr>
        <xdr:cNvPr id="12" name="Grafi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19075" y="848677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744682</xdr:colOff>
      <xdr:row>3</xdr:row>
      <xdr:rowOff>0</xdr:rowOff>
    </xdr:from>
    <xdr:to>
      <xdr:col>12</xdr:col>
      <xdr:colOff>401782</xdr:colOff>
      <xdr:row>21</xdr:row>
      <xdr:rowOff>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523" y="1039091"/>
          <a:ext cx="8039100" cy="342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114300</xdr:rowOff>
    </xdr:from>
    <xdr:to>
      <xdr:col>16</xdr:col>
      <xdr:colOff>85725</xdr:colOff>
      <xdr:row>1</xdr:row>
      <xdr:rowOff>47625</xdr:rowOff>
    </xdr:to>
    <xdr:grpSp>
      <xdr:nvGrpSpPr>
        <xdr:cNvPr id="6" name="Gruppieren 3"/>
        <xdr:cNvGrpSpPr>
          <a:grpSpLocks/>
        </xdr:cNvGrpSpPr>
      </xdr:nvGrpSpPr>
      <xdr:grpSpPr bwMode="auto">
        <a:xfrm>
          <a:off x="7924800" y="114300"/>
          <a:ext cx="3771900" cy="647700"/>
          <a:chOff x="668830" y="4564777"/>
          <a:chExt cx="3771511" cy="670647"/>
        </a:xfrm>
      </xdr:grpSpPr>
      <xdr:pic>
        <xdr:nvPicPr>
          <xdr:cNvPr id="8" name="Grafik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8830" y="4564777"/>
            <a:ext cx="1491064" cy="57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feld 8"/>
          <xdr:cNvSpPr txBox="1"/>
        </xdr:nvSpPr>
        <xdr:spPr>
          <a:xfrm>
            <a:off x="2230769" y="4979000"/>
            <a:ext cx="2209572" cy="25642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1000">
                <a:solidFill>
                  <a:schemeClr val="bg1"/>
                </a:solidFill>
                <a:latin typeface="DIN-Regular" panose="02000503030000020003" pitchFamily="2" charset="0"/>
              </a:rPr>
              <a:t>Glasbeschläge mit System</a:t>
            </a:r>
          </a:p>
        </xdr:txBody>
      </xdr:sp>
    </xdr:grpSp>
    <xdr:clientData/>
  </xdr:twoCellAnchor>
  <xdr:twoCellAnchor editAs="oneCell">
    <xdr:from>
      <xdr:col>1</xdr:col>
      <xdr:colOff>47625</xdr:colOff>
      <xdr:row>44</xdr:row>
      <xdr:rowOff>190500</xdr:rowOff>
    </xdr:from>
    <xdr:to>
      <xdr:col>3</xdr:col>
      <xdr:colOff>723900</xdr:colOff>
      <xdr:row>44</xdr:row>
      <xdr:rowOff>474870</xdr:rowOff>
    </xdr:to>
    <xdr:pic>
      <xdr:nvPicPr>
        <xdr:cNvPr id="11" name="Grafi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646"/>
        <a:stretch>
          <a:fillRect/>
        </a:stretch>
      </xdr:blipFill>
      <xdr:spPr bwMode="auto">
        <a:xfrm>
          <a:off x="228600" y="9039225"/>
          <a:ext cx="2200275" cy="28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3</xdr:row>
      <xdr:rowOff>9525</xdr:rowOff>
    </xdr:from>
    <xdr:to>
      <xdr:col>11</xdr:col>
      <xdr:colOff>714375</xdr:colOff>
      <xdr:row>22</xdr:row>
      <xdr:rowOff>60694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047750"/>
          <a:ext cx="6838950" cy="367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23"/>
  <sheetViews>
    <sheetView showGridLines="0" tabSelected="1" zoomScaleNormal="100" zoomScalePageLayoutView="8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384" width="11.42578125" style="1"/>
  </cols>
  <sheetData>
    <row r="1" spans="1:16" ht="56.25" customHeight="1" x14ac:dyDescent="0.3">
      <c r="A1" s="31"/>
      <c r="B1" s="46" t="s">
        <v>18</v>
      </c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4"/>
      <c r="P1" s="37" t="str">
        <f>IF(OR(J26&lt;=0,J28&lt;0),"X","")</f>
        <v/>
      </c>
    </row>
    <row r="2" spans="1:16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5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49" t="s">
        <v>0</v>
      </c>
      <c r="D24" s="50"/>
      <c r="E24" s="50"/>
      <c r="F24" s="50"/>
      <c r="G24" s="50"/>
      <c r="H24" s="50"/>
      <c r="I24" s="50"/>
      <c r="J24" s="50"/>
      <c r="K24" s="50"/>
      <c r="L24" s="51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5" t="s">
        <v>4</v>
      </c>
      <c r="E26" s="56"/>
      <c r="F26" s="56"/>
      <c r="G26" s="56"/>
      <c r="H26" s="56"/>
      <c r="I26" s="57"/>
      <c r="J26" s="38">
        <v>2000</v>
      </c>
      <c r="K26" s="5" t="s">
        <v>2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5" t="s">
        <v>3</v>
      </c>
      <c r="E28" s="56"/>
      <c r="F28" s="56"/>
      <c r="G28" s="56"/>
      <c r="H28" s="56"/>
      <c r="I28" s="57"/>
      <c r="J28" s="38">
        <v>32</v>
      </c>
      <c r="K28" s="5" t="s">
        <v>2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5" customHeight="1" thickBot="1" x14ac:dyDescent="0.25"/>
    <row r="33" spans="1:15" ht="15" customHeight="1" thickBot="1" x14ac:dyDescent="0.3">
      <c r="C33" s="49" t="s">
        <v>1</v>
      </c>
      <c r="D33" s="50"/>
      <c r="E33" s="50"/>
      <c r="F33" s="50"/>
      <c r="G33" s="50"/>
      <c r="H33" s="50"/>
      <c r="I33" s="50"/>
      <c r="J33" s="50"/>
      <c r="K33" s="50"/>
      <c r="L33" s="51"/>
    </row>
    <row r="34" spans="1:15" ht="15" customHeight="1" x14ac:dyDescent="0.2">
      <c r="C34" s="52" t="s">
        <v>6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3"/>
      <c r="D35" s="11" t="s">
        <v>16</v>
      </c>
      <c r="E35" s="48" t="s">
        <v>9</v>
      </c>
      <c r="F35" s="48"/>
      <c r="G35" s="48"/>
      <c r="H35" s="48"/>
      <c r="I35" s="48"/>
      <c r="J35" s="39">
        <f>IF(P1="X","",ROUND((J26-22+J28)/2,0))</f>
        <v>1005</v>
      </c>
      <c r="K35" s="5" t="s">
        <v>2</v>
      </c>
      <c r="L35" s="6"/>
    </row>
    <row r="36" spans="1:15" ht="15" customHeight="1" thickBot="1" x14ac:dyDescent="0.3">
      <c r="C36" s="54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2" t="s">
        <v>7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3"/>
      <c r="D38" s="11" t="s">
        <v>13</v>
      </c>
      <c r="E38" s="48" t="s">
        <v>8</v>
      </c>
      <c r="F38" s="48"/>
      <c r="G38" s="48"/>
      <c r="H38" s="48"/>
      <c r="I38" s="48"/>
      <c r="J38" s="39">
        <f>IF(P1="X","",ROUND(J35-5,0))</f>
        <v>1000</v>
      </c>
      <c r="K38" s="5" t="s">
        <v>2</v>
      </c>
      <c r="L38" s="6"/>
    </row>
    <row r="39" spans="1:15" ht="15" customHeight="1" thickBot="1" x14ac:dyDescent="0.25">
      <c r="C39" s="54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53.1" customHeight="1" x14ac:dyDescent="0.2">
      <c r="A41" s="43"/>
      <c r="B41" s="43"/>
      <c r="C41" s="43"/>
      <c r="D41" s="43"/>
      <c r="E41" s="43"/>
      <c r="F41" s="42" t="s">
        <v>17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" customHeight="1" x14ac:dyDescent="0.2"/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</sheetData>
  <sheetProtection password="CBB4" sheet="1" objects="1" scenarios="1" selectLockedCells="1"/>
  <mergeCells count="13">
    <mergeCell ref="F41:O41"/>
    <mergeCell ref="A41:E41"/>
    <mergeCell ref="O1:O2"/>
    <mergeCell ref="B1:I1"/>
    <mergeCell ref="J1:N1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5"/>
  <sheetViews>
    <sheetView showGridLines="0" zoomScale="110" zoomScaleNormal="110" zoomScalePageLayoutView="60" workbookViewId="0">
      <selection activeCell="J26" sqref="J26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4" width="11.42578125" style="1"/>
    <col min="15" max="15" width="2.7109375" style="1" customWidth="1"/>
    <col min="16" max="16" width="11.42578125" style="1" hidden="1" customWidth="1"/>
    <col min="17" max="16384" width="11.42578125" style="1"/>
  </cols>
  <sheetData>
    <row r="1" spans="1:16" s="36" customFormat="1" ht="56.25" customHeight="1" x14ac:dyDescent="0.3">
      <c r="A1" s="31"/>
      <c r="B1" s="46" t="s">
        <v>19</v>
      </c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4"/>
      <c r="P1" s="37" t="str">
        <f>IF(OR(J26&lt;=0,J28&lt;0),"X","")</f>
        <v/>
      </c>
    </row>
    <row r="2" spans="1:16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35"/>
      <c r="K2" s="35"/>
      <c r="L2" s="35"/>
      <c r="M2" s="35"/>
      <c r="N2" s="35"/>
      <c r="O2" s="45"/>
    </row>
    <row r="3" spans="1:16" ht="15" customHeight="1" x14ac:dyDescent="0.2"/>
    <row r="4" spans="1:16" ht="15" customHeight="1" x14ac:dyDescent="0.2"/>
    <row r="5" spans="1:16" ht="15" customHeight="1" x14ac:dyDescent="0.2"/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spans="3:12" ht="15" customHeight="1" x14ac:dyDescent="0.2"/>
    <row r="18" spans="3:12" ht="15" customHeight="1" x14ac:dyDescent="0.2"/>
    <row r="19" spans="3:12" ht="15" customHeight="1" x14ac:dyDescent="0.2"/>
    <row r="20" spans="3:12" ht="15" customHeight="1" x14ac:dyDescent="0.2"/>
    <row r="21" spans="3:12" ht="15" customHeight="1" x14ac:dyDescent="0.2"/>
    <row r="22" spans="3:12" ht="15" customHeight="1" x14ac:dyDescent="0.2"/>
    <row r="23" spans="3:12" ht="15" customHeight="1" thickBot="1" x14ac:dyDescent="0.25"/>
    <row r="24" spans="3:12" ht="15" customHeight="1" thickBot="1" x14ac:dyDescent="0.3">
      <c r="C24" s="49" t="s">
        <v>0</v>
      </c>
      <c r="D24" s="50"/>
      <c r="E24" s="50"/>
      <c r="F24" s="50"/>
      <c r="G24" s="50"/>
      <c r="H24" s="50"/>
      <c r="I24" s="50"/>
      <c r="J24" s="50"/>
      <c r="K24" s="50"/>
      <c r="L24" s="51"/>
    </row>
    <row r="25" spans="3:12" ht="15" customHeight="1" x14ac:dyDescent="0.2">
      <c r="C25" s="2"/>
      <c r="D25" s="3"/>
      <c r="E25" s="3"/>
      <c r="F25" s="3"/>
      <c r="G25" s="3"/>
      <c r="H25" s="3"/>
      <c r="I25" s="3"/>
      <c r="J25" s="3"/>
      <c r="K25" s="3"/>
      <c r="L25" s="4"/>
    </row>
    <row r="26" spans="3:12" ht="15" customHeight="1" x14ac:dyDescent="0.2">
      <c r="C26" s="2"/>
      <c r="D26" s="55" t="s">
        <v>4</v>
      </c>
      <c r="E26" s="56"/>
      <c r="F26" s="56"/>
      <c r="G26" s="56"/>
      <c r="H26" s="56"/>
      <c r="I26" s="57"/>
      <c r="J26" s="38">
        <v>2000</v>
      </c>
      <c r="K26" s="5" t="s">
        <v>2</v>
      </c>
      <c r="L26" s="6"/>
    </row>
    <row r="27" spans="3:12" ht="15" customHeight="1" x14ac:dyDescent="0.2">
      <c r="C27" s="2"/>
      <c r="D27" s="3"/>
      <c r="E27" s="3"/>
      <c r="F27" s="3"/>
      <c r="G27" s="3"/>
      <c r="H27" s="3"/>
      <c r="I27" s="3"/>
      <c r="J27" s="7"/>
      <c r="K27" s="3"/>
      <c r="L27" s="4"/>
    </row>
    <row r="28" spans="3:12" ht="15" customHeight="1" x14ac:dyDescent="0.2">
      <c r="C28" s="2"/>
      <c r="D28" s="55" t="s">
        <v>3</v>
      </c>
      <c r="E28" s="56"/>
      <c r="F28" s="56"/>
      <c r="G28" s="56"/>
      <c r="H28" s="56"/>
      <c r="I28" s="57"/>
      <c r="J28" s="38">
        <v>32</v>
      </c>
      <c r="K28" s="5" t="s">
        <v>2</v>
      </c>
      <c r="L28" s="6"/>
    </row>
    <row r="29" spans="3:12" ht="15" customHeight="1" thickBot="1" x14ac:dyDescent="0.25">
      <c r="C29" s="8"/>
      <c r="D29" s="9"/>
      <c r="E29" s="9"/>
      <c r="F29" s="9"/>
      <c r="G29" s="9"/>
      <c r="H29" s="9"/>
      <c r="I29" s="9"/>
      <c r="J29" s="9"/>
      <c r="K29" s="9"/>
      <c r="L29" s="10"/>
    </row>
    <row r="30" spans="3:12" ht="1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ht="15" customHeight="1" x14ac:dyDescent="0.2"/>
    <row r="32" spans="3:12" ht="15" customHeight="1" thickBot="1" x14ac:dyDescent="0.25"/>
    <row r="33" spans="1:15" ht="15" customHeight="1" thickBot="1" x14ac:dyDescent="0.3">
      <c r="C33" s="49" t="s">
        <v>1</v>
      </c>
      <c r="D33" s="50"/>
      <c r="E33" s="50"/>
      <c r="F33" s="50"/>
      <c r="G33" s="50"/>
      <c r="H33" s="50"/>
      <c r="I33" s="50"/>
      <c r="J33" s="50"/>
      <c r="K33" s="50"/>
      <c r="L33" s="51"/>
    </row>
    <row r="34" spans="1:15" ht="15" customHeight="1" x14ac:dyDescent="0.2">
      <c r="C34" s="52" t="s">
        <v>6</v>
      </c>
      <c r="D34" s="12"/>
      <c r="E34" s="12"/>
      <c r="F34" s="12"/>
      <c r="G34" s="12"/>
      <c r="H34" s="12"/>
      <c r="I34" s="12"/>
      <c r="J34" s="12"/>
      <c r="K34" s="12"/>
      <c r="L34" s="13"/>
    </row>
    <row r="35" spans="1:15" ht="15" customHeight="1" x14ac:dyDescent="0.25">
      <c r="C35" s="53"/>
      <c r="D35" s="11" t="s">
        <v>16</v>
      </c>
      <c r="E35" s="48" t="s">
        <v>11</v>
      </c>
      <c r="F35" s="48"/>
      <c r="G35" s="48"/>
      <c r="H35" s="48"/>
      <c r="I35" s="48"/>
      <c r="J35" s="39">
        <f>IF(P1="X","",ROUND((J26-22+J28)/2,0))</f>
        <v>1005</v>
      </c>
      <c r="K35" s="5" t="s">
        <v>2</v>
      </c>
      <c r="L35" s="6"/>
    </row>
    <row r="36" spans="1:15" ht="15" customHeight="1" thickBot="1" x14ac:dyDescent="0.3">
      <c r="C36" s="54"/>
      <c r="D36" s="14"/>
      <c r="E36" s="15"/>
      <c r="F36" s="15"/>
      <c r="G36" s="15"/>
      <c r="H36" s="15"/>
      <c r="I36" s="15"/>
      <c r="J36" s="16"/>
      <c r="K36" s="17"/>
      <c r="L36" s="18"/>
    </row>
    <row r="37" spans="1:15" ht="15" customHeight="1" x14ac:dyDescent="0.2">
      <c r="C37" s="52" t="s">
        <v>7</v>
      </c>
      <c r="D37" s="3"/>
      <c r="E37" s="3"/>
      <c r="F37" s="3"/>
      <c r="G37" s="3"/>
      <c r="H37" s="3"/>
      <c r="I37" s="3"/>
      <c r="J37" s="7"/>
      <c r="K37" s="3"/>
      <c r="L37" s="4"/>
    </row>
    <row r="38" spans="1:15" ht="15" customHeight="1" x14ac:dyDescent="0.25">
      <c r="C38" s="53"/>
      <c r="D38" s="11" t="s">
        <v>13</v>
      </c>
      <c r="E38" s="48" t="s">
        <v>12</v>
      </c>
      <c r="F38" s="48"/>
      <c r="G38" s="48"/>
      <c r="H38" s="48"/>
      <c r="I38" s="48"/>
      <c r="J38" s="39">
        <f>IF(P1="X","",ROUND(J35-35,0))</f>
        <v>970</v>
      </c>
      <c r="K38" s="5" t="s">
        <v>2</v>
      </c>
      <c r="L38" s="6"/>
    </row>
    <row r="39" spans="1:15" ht="15" customHeight="1" thickBot="1" x14ac:dyDescent="0.25">
      <c r="C39" s="54"/>
      <c r="D39" s="9"/>
      <c r="E39" s="9"/>
      <c r="F39" s="9"/>
      <c r="G39" s="9"/>
      <c r="H39" s="9"/>
      <c r="I39" s="9"/>
      <c r="J39" s="9"/>
      <c r="K39" s="9"/>
      <c r="L39" s="10"/>
    </row>
    <row r="40" spans="1:15" ht="15" customHeight="1" x14ac:dyDescent="0.2"/>
    <row r="41" spans="1:15" ht="15" customHeight="1" x14ac:dyDescent="0.2"/>
    <row r="42" spans="1:15" s="36" customFormat="1" ht="53.1" customHeight="1" x14ac:dyDescent="0.2">
      <c r="A42" s="43"/>
      <c r="B42" s="43"/>
      <c r="C42" s="43"/>
      <c r="D42" s="43"/>
      <c r="E42" s="43"/>
      <c r="F42" s="42" t="s">
        <v>17</v>
      </c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</sheetData>
  <sheetProtection password="CBB4" sheet="1" objects="1" scenarios="1" selectLockedCells="1"/>
  <mergeCells count="13">
    <mergeCell ref="B1:I1"/>
    <mergeCell ref="J1:N1"/>
    <mergeCell ref="O1:O2"/>
    <mergeCell ref="A42:E42"/>
    <mergeCell ref="F42:O42"/>
    <mergeCell ref="E38:I38"/>
    <mergeCell ref="C24:L24"/>
    <mergeCell ref="C33:L33"/>
    <mergeCell ref="E35:I35"/>
    <mergeCell ref="C37:C39"/>
    <mergeCell ref="C34:C36"/>
    <mergeCell ref="D28:I28"/>
    <mergeCell ref="D26:I26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75"/>
  <sheetViews>
    <sheetView showGridLines="0" zoomScaleNormal="100" zoomScalePageLayoutView="60" workbookViewId="0">
      <selection activeCell="K28" sqref="K28"/>
    </sheetView>
  </sheetViews>
  <sheetFormatPr baseColWidth="10" defaultRowHeight="12.75" x14ac:dyDescent="0.2"/>
  <cols>
    <col min="1" max="1" width="2.7109375" style="1" customWidth="1"/>
    <col min="2" max="10" width="11.42578125" style="1"/>
    <col min="11" max="11" width="11.42578125" style="1" customWidth="1"/>
    <col min="12" max="15" width="11.42578125" style="1"/>
    <col min="16" max="16" width="11.42578125" style="1" customWidth="1"/>
    <col min="17" max="17" width="2.7109375" style="1" customWidth="1"/>
    <col min="18" max="18" width="11.42578125" style="1" hidden="1" customWidth="1"/>
    <col min="19" max="16384" width="11.42578125" style="1"/>
  </cols>
  <sheetData>
    <row r="1" spans="1:18" s="36" customFormat="1" ht="56.25" customHeight="1" x14ac:dyDescent="0.3">
      <c r="A1" s="31"/>
      <c r="B1" s="46" t="s">
        <v>20</v>
      </c>
      <c r="C1" s="46"/>
      <c r="D1" s="46"/>
      <c r="E1" s="46"/>
      <c r="F1" s="46"/>
      <c r="G1" s="46"/>
      <c r="H1" s="46"/>
      <c r="I1" s="46"/>
      <c r="J1" s="58"/>
      <c r="K1" s="58"/>
      <c r="L1" s="58"/>
      <c r="M1" s="58"/>
      <c r="N1" s="58"/>
      <c r="O1" s="58"/>
      <c r="P1" s="58"/>
      <c r="Q1" s="58"/>
      <c r="R1" s="36" t="str">
        <f>IF(K28&lt;=0,"X","")</f>
        <v/>
      </c>
    </row>
    <row r="2" spans="1:18" s="36" customFormat="1" ht="10.5" customHeight="1" x14ac:dyDescent="0.3">
      <c r="A2" s="32"/>
      <c r="B2" s="32"/>
      <c r="C2" s="32"/>
      <c r="D2" s="32"/>
      <c r="E2" s="32"/>
      <c r="F2" s="33"/>
      <c r="G2" s="34"/>
      <c r="H2" s="34"/>
      <c r="I2" s="35"/>
      <c r="J2" s="58"/>
      <c r="K2" s="58"/>
      <c r="L2" s="58"/>
      <c r="M2" s="58"/>
      <c r="N2" s="58"/>
      <c r="O2" s="58"/>
      <c r="P2" s="58"/>
      <c r="Q2" s="58"/>
    </row>
    <row r="3" spans="1:18" ht="15" customHeight="1" x14ac:dyDescent="0.2"/>
    <row r="4" spans="1:18" ht="15" customHeight="1" x14ac:dyDescent="0.2"/>
    <row r="5" spans="1:18" ht="15" customHeight="1" x14ac:dyDescent="0.2"/>
    <row r="6" spans="1:18" ht="15" customHeight="1" x14ac:dyDescent="0.2"/>
    <row r="7" spans="1:18" ht="15" customHeight="1" x14ac:dyDescent="0.2"/>
    <row r="8" spans="1:18" ht="15" customHeight="1" x14ac:dyDescent="0.2"/>
    <row r="9" spans="1:18" ht="15" customHeight="1" x14ac:dyDescent="0.2"/>
    <row r="10" spans="1:18" ht="15" customHeight="1" x14ac:dyDescent="0.2"/>
    <row r="11" spans="1:18" ht="15" customHeight="1" x14ac:dyDescent="0.2"/>
    <row r="12" spans="1:18" ht="15" customHeight="1" x14ac:dyDescent="0.2"/>
    <row r="13" spans="1:18" ht="15" customHeight="1" x14ac:dyDescent="0.2"/>
    <row r="14" spans="1:18" ht="15" customHeight="1" x14ac:dyDescent="0.2"/>
    <row r="15" spans="1:18" ht="15" customHeight="1" x14ac:dyDescent="0.2"/>
    <row r="16" spans="1:18" ht="15" customHeight="1" x14ac:dyDescent="0.2"/>
    <row r="17" spans="4:13" ht="15" customHeight="1" x14ac:dyDescent="0.2"/>
    <row r="18" spans="4:13" ht="15" customHeight="1" x14ac:dyDescent="0.2"/>
    <row r="19" spans="4:13" ht="15" customHeight="1" x14ac:dyDescent="0.2"/>
    <row r="20" spans="4:13" ht="15" customHeight="1" x14ac:dyDescent="0.2"/>
    <row r="21" spans="4:13" ht="15" customHeight="1" x14ac:dyDescent="0.2"/>
    <row r="22" spans="4:13" ht="15" customHeight="1" x14ac:dyDescent="0.2"/>
    <row r="23" spans="4:13" ht="15" customHeight="1" x14ac:dyDescent="0.2"/>
    <row r="24" spans="4:13" ht="15" customHeight="1" x14ac:dyDescent="0.2"/>
    <row r="25" spans="4:13" ht="15" customHeight="1" thickBot="1" x14ac:dyDescent="0.25"/>
    <row r="26" spans="4:13" ht="15" customHeight="1" thickBot="1" x14ac:dyDescent="0.3">
      <c r="D26" s="49" t="s">
        <v>0</v>
      </c>
      <c r="E26" s="50"/>
      <c r="F26" s="50"/>
      <c r="G26" s="50"/>
      <c r="H26" s="50"/>
      <c r="I26" s="50"/>
      <c r="J26" s="50"/>
      <c r="K26" s="50"/>
      <c r="L26" s="50"/>
      <c r="M26" s="51"/>
    </row>
    <row r="27" spans="4:13" ht="15" customHeight="1" x14ac:dyDescent="0.2">
      <c r="D27" s="2"/>
      <c r="E27" s="3"/>
      <c r="F27" s="3"/>
      <c r="G27" s="3"/>
      <c r="H27" s="3"/>
      <c r="I27" s="3"/>
      <c r="J27" s="3"/>
      <c r="K27" s="3"/>
      <c r="L27" s="3"/>
      <c r="M27" s="4"/>
    </row>
    <row r="28" spans="4:13" ht="15" customHeight="1" x14ac:dyDescent="0.25">
      <c r="D28" s="2"/>
      <c r="E28" s="11" t="s">
        <v>15</v>
      </c>
      <c r="F28" s="48" t="s">
        <v>4</v>
      </c>
      <c r="G28" s="48"/>
      <c r="H28" s="48"/>
      <c r="I28" s="48"/>
      <c r="J28" s="48"/>
      <c r="K28" s="38">
        <v>2000</v>
      </c>
      <c r="L28" s="5" t="s">
        <v>2</v>
      </c>
      <c r="M28" s="6"/>
    </row>
    <row r="29" spans="4:13" ht="15" customHeight="1" thickBot="1" x14ac:dyDescent="0.25">
      <c r="D29" s="8"/>
      <c r="E29" s="9"/>
      <c r="F29" s="9"/>
      <c r="G29" s="9"/>
      <c r="H29" s="9"/>
      <c r="I29" s="9"/>
      <c r="J29" s="9"/>
      <c r="K29" s="9"/>
      <c r="L29" s="9"/>
      <c r="M29" s="10"/>
    </row>
    <row r="30" spans="4:13" ht="15" customHeight="1" x14ac:dyDescent="0.2"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4:13" ht="15" customHeight="1" x14ac:dyDescent="0.2"/>
    <row r="32" spans="4:13" ht="15" customHeight="1" thickBot="1" x14ac:dyDescent="0.25"/>
    <row r="33" spans="1:17" ht="15" customHeight="1" thickBot="1" x14ac:dyDescent="0.3">
      <c r="D33" s="59" t="s">
        <v>1</v>
      </c>
      <c r="E33" s="60"/>
      <c r="F33" s="60"/>
      <c r="G33" s="60"/>
      <c r="H33" s="60"/>
      <c r="I33" s="60"/>
      <c r="J33" s="60"/>
      <c r="K33" s="60"/>
      <c r="L33" s="60"/>
      <c r="M33" s="61"/>
    </row>
    <row r="34" spans="1:17" ht="15" customHeight="1" x14ac:dyDescent="0.2">
      <c r="D34" s="65" t="s">
        <v>10</v>
      </c>
      <c r="E34" s="24"/>
      <c r="F34" s="24"/>
      <c r="G34" s="24"/>
      <c r="H34" s="24"/>
      <c r="I34" s="24"/>
      <c r="J34" s="24"/>
      <c r="K34" s="24"/>
      <c r="L34" s="24"/>
      <c r="M34" s="25"/>
    </row>
    <row r="35" spans="1:17" ht="15" customHeight="1" x14ac:dyDescent="0.2">
      <c r="D35" s="66"/>
      <c r="E35" s="62" t="s">
        <v>5</v>
      </c>
      <c r="F35" s="63"/>
      <c r="G35" s="63"/>
      <c r="H35" s="63"/>
      <c r="I35" s="63"/>
      <c r="J35" s="64"/>
      <c r="K35" s="40">
        <v>32</v>
      </c>
      <c r="L35" s="26" t="s">
        <v>2</v>
      </c>
      <c r="M35" s="27"/>
    </row>
    <row r="36" spans="1:17" ht="15" customHeight="1" thickBot="1" x14ac:dyDescent="0.25">
      <c r="D36" s="67"/>
      <c r="E36" s="28"/>
      <c r="F36" s="28"/>
      <c r="G36" s="28"/>
      <c r="H36" s="28"/>
      <c r="I36" s="28"/>
      <c r="J36" s="28"/>
      <c r="K36" s="29"/>
      <c r="L36" s="29"/>
      <c r="M36" s="30"/>
    </row>
    <row r="37" spans="1:17" ht="15" customHeight="1" x14ac:dyDescent="0.25">
      <c r="D37" s="52" t="s">
        <v>6</v>
      </c>
      <c r="E37" s="19"/>
      <c r="F37" s="20"/>
      <c r="G37" s="20"/>
      <c r="H37" s="20"/>
      <c r="I37" s="20"/>
      <c r="J37" s="20"/>
      <c r="K37" s="21"/>
      <c r="L37" s="22"/>
      <c r="M37" s="23"/>
    </row>
    <row r="38" spans="1:17" ht="15" customHeight="1" x14ac:dyDescent="0.25">
      <c r="D38" s="53"/>
      <c r="E38" s="11" t="s">
        <v>16</v>
      </c>
      <c r="F38" s="48" t="s">
        <v>9</v>
      </c>
      <c r="G38" s="48"/>
      <c r="H38" s="48"/>
      <c r="I38" s="48"/>
      <c r="J38" s="48"/>
      <c r="K38" s="39">
        <f>IF(R1="X","",ROUND((K28-22+K35)/2,0))</f>
        <v>1005</v>
      </c>
      <c r="L38" s="5" t="s">
        <v>2</v>
      </c>
      <c r="M38" s="6"/>
    </row>
    <row r="39" spans="1:17" ht="15" customHeight="1" thickBot="1" x14ac:dyDescent="0.3">
      <c r="D39" s="54"/>
      <c r="E39" s="14"/>
      <c r="F39" s="15"/>
      <c r="G39" s="15"/>
      <c r="H39" s="15"/>
      <c r="I39" s="15"/>
      <c r="J39" s="15"/>
      <c r="K39" s="16"/>
      <c r="L39" s="17"/>
      <c r="M39" s="18"/>
    </row>
    <row r="40" spans="1:17" ht="15" customHeight="1" x14ac:dyDescent="0.2">
      <c r="D40" s="52" t="s">
        <v>7</v>
      </c>
      <c r="E40" s="3"/>
      <c r="F40" s="3"/>
      <c r="G40" s="3"/>
      <c r="H40" s="3"/>
      <c r="I40" s="3"/>
      <c r="J40" s="3"/>
      <c r="K40" s="7"/>
      <c r="L40" s="3"/>
      <c r="M40" s="4"/>
    </row>
    <row r="41" spans="1:17" ht="15" customHeight="1" x14ac:dyDescent="0.25">
      <c r="D41" s="53"/>
      <c r="E41" s="11" t="s">
        <v>13</v>
      </c>
      <c r="F41" s="48" t="s">
        <v>14</v>
      </c>
      <c r="G41" s="48"/>
      <c r="H41" s="48"/>
      <c r="I41" s="48"/>
      <c r="J41" s="48"/>
      <c r="K41" s="39">
        <f>IF(R1="X","",ROUND(K38-65,0))</f>
        <v>940</v>
      </c>
      <c r="L41" s="5" t="s">
        <v>2</v>
      </c>
      <c r="M41" s="6"/>
    </row>
    <row r="42" spans="1:17" ht="15" customHeight="1" thickBot="1" x14ac:dyDescent="0.25">
      <c r="D42" s="54"/>
      <c r="E42" s="9"/>
      <c r="F42" s="9"/>
      <c r="G42" s="9"/>
      <c r="H42" s="9"/>
      <c r="I42" s="9"/>
      <c r="J42" s="9"/>
      <c r="K42" s="9"/>
      <c r="L42" s="9"/>
      <c r="M42" s="10"/>
    </row>
    <row r="43" spans="1:17" ht="15" customHeight="1" x14ac:dyDescent="0.2"/>
    <row r="44" spans="1:17" ht="15" customHeight="1" x14ac:dyDescent="0.2">
      <c r="P44" s="41"/>
      <c r="Q44" s="41"/>
    </row>
    <row r="45" spans="1:17" s="36" customFormat="1" ht="53.1" customHeight="1" x14ac:dyDescent="0.2">
      <c r="A45" s="43"/>
      <c r="B45" s="43"/>
      <c r="C45" s="43"/>
      <c r="D45" s="43"/>
      <c r="E45" s="43"/>
      <c r="F45" s="42" t="s">
        <v>17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</sheetData>
  <sheetProtection password="CBB4" sheet="1" objects="1" scenarios="1" selectLockedCells="1"/>
  <mergeCells count="13">
    <mergeCell ref="B1:I1"/>
    <mergeCell ref="J1:Q2"/>
    <mergeCell ref="A45:E45"/>
    <mergeCell ref="F45:Q45"/>
    <mergeCell ref="F38:J38"/>
    <mergeCell ref="F41:J41"/>
    <mergeCell ref="D26:M26"/>
    <mergeCell ref="F28:J28"/>
    <mergeCell ref="D33:M33"/>
    <mergeCell ref="E35:J35"/>
    <mergeCell ref="D40:D42"/>
    <mergeCell ref="D37:D39"/>
    <mergeCell ref="D34:D36"/>
  </mergeCells>
  <pageMargins left="0.70866141732283472" right="0.70866141732283472" top="0.78740157480314965" bottom="0.78740157480314965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A_ 2 Endplatten</vt:lpstr>
      <vt:lpstr>B_1 Griff und 1 Endplatte</vt:lpstr>
      <vt:lpstr>C_1 Griff und mittiges Schloss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Eskin, Murat</dc:creator>
  <cp:lastModifiedBy>Früh, Sonja</cp:lastModifiedBy>
  <cp:lastPrinted>2015-08-27T12:11:48Z</cp:lastPrinted>
  <dcterms:created xsi:type="dcterms:W3CDTF">2015-04-20T12:20:29Z</dcterms:created>
  <dcterms:modified xsi:type="dcterms:W3CDTF">2015-08-27T14:06:01Z</dcterms:modified>
</cp:coreProperties>
</file>